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'BSheet'!$A$1:$F$68</definedName>
    <definedName name="_xlnm.Print_Area" localSheetId="3">'CF'!$A$1:$F$63</definedName>
    <definedName name="_xlnm.Print_Area" localSheetId="2">'Equity'!$A$1:$T$50</definedName>
    <definedName name="_xlnm.Print_Area" localSheetId="0">'Income'!$A$1:$F$61</definedName>
  </definedNames>
  <calcPr fullCalcOnLoad="1"/>
</workbook>
</file>

<file path=xl/sharedStrings.xml><?xml version="1.0" encoding="utf-8"?>
<sst xmlns="http://schemas.openxmlformats.org/spreadsheetml/2006/main" count="215" uniqueCount="153">
  <si>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</si>
  <si>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</si>
  <si>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</si>
  <si>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</si>
  <si>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</si>
  <si>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</si>
  <si>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</si>
  <si>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</si>
  <si>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</si>
  <si>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</si>
  <si>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</si>
  <si>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</si>
  <si>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</si>
  <si>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</si>
  <si>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</si>
  <si>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</si>
  <si>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</si>
  <si>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</si>
  <si>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</si>
  <si>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</si>
  <si>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</si>
  <si>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</si>
  <si>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Reserves</t>
  </si>
  <si>
    <t>Share Capital</t>
  </si>
  <si>
    <t xml:space="preserve">Non Distributable </t>
  </si>
  <si>
    <t>Capital Reserves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</si>
  <si>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</si>
  <si>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</si>
  <si>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</si>
  <si>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</si>
  <si>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Dividends received</t>
  </si>
  <si>
    <t>Interest received</t>
  </si>
  <si>
    <t>Investment in associated companies</t>
  </si>
  <si>
    <t>Interest paid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</si>
  <si>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</si>
  <si>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</si>
  <si>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</si>
  <si>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</si>
  <si>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</si>
  <si>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</si>
  <si>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</si>
  <si>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</si>
  <si>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</si>
  <si>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</si>
  <si>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</si>
  <si>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</si>
  <si>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</si>
  <si>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</si>
  <si>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Adjustment for non-cash items</t>
  </si>
  <si>
    <t>Adjustment for non-operating items</t>
  </si>
  <si>
    <t>Unaudited Condensed Consolidated Income Statements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</si>
  <si>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</si>
  <si>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</si>
  <si>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</si>
  <si>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</si>
  <si>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</si>
  <si>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</si>
  <si>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</si>
  <si>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</si>
  <si>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financial statements)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</si>
  <si>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</si>
  <si>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</si>
  <si>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</si>
  <si>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</si>
  <si>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</si>
  <si>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</si>
  <si>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</si>
  <si>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</si>
  <si>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</si>
  <si>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</si>
  <si>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</si>
  <si>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</si>
  <si>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Sub-total</t>
  </si>
  <si>
    <t>Attributable to Equity Holders of the Parent</t>
  </si>
  <si>
    <t>Minority Interests</t>
  </si>
  <si>
    <t>Total Equity</t>
  </si>
  <si>
    <t>Investment properties</t>
  </si>
  <si>
    <t>Equity attributable to equity holders of the parent</t>
  </si>
  <si>
    <t>ASSETS</t>
  </si>
  <si>
    <t>Non-current assets</t>
  </si>
  <si>
    <t>Current assets</t>
  </si>
  <si>
    <t>Non-current liabilities</t>
  </si>
  <si>
    <t>Current liabilities</t>
  </si>
  <si>
    <t>Operating profit before working capital changes</t>
  </si>
  <si>
    <t xml:space="preserve">Net Assets Per Ordinary Share (RM)  </t>
  </si>
  <si>
    <t>Cash Flows From Operating Activities</t>
  </si>
  <si>
    <t>Cash Flows From Investing Activities</t>
  </si>
  <si>
    <t>Cash Flows From Financing Activities</t>
  </si>
  <si>
    <t>Concession assets</t>
  </si>
  <si>
    <t>Proceeds from disposal of property, plant and equipment</t>
  </si>
  <si>
    <t>Land held for property development</t>
  </si>
  <si>
    <t>Property development costs</t>
  </si>
  <si>
    <t>Other income</t>
  </si>
  <si>
    <t>Other expenses</t>
  </si>
  <si>
    <t>Share of profit of joint venture</t>
  </si>
  <si>
    <t>Profit before tax</t>
  </si>
  <si>
    <t>Profit for the period</t>
  </si>
  <si>
    <t>At 1 January 2007</t>
  </si>
  <si>
    <t>Revaluation Reserves</t>
  </si>
  <si>
    <t>Other Reserves</t>
  </si>
  <si>
    <t>Prepaid land lease payments</t>
  </si>
  <si>
    <t>Income received from joint venture</t>
  </si>
  <si>
    <t xml:space="preserve">Earnings per share attributable to </t>
  </si>
  <si>
    <t>Audited</t>
  </si>
  <si>
    <t>Deferred membership income</t>
  </si>
  <si>
    <t>Deferred tax liabilities</t>
  </si>
  <si>
    <t>Operating profit</t>
  </si>
  <si>
    <t>Share of profit of associates</t>
  </si>
  <si>
    <t>Investments in associates</t>
  </si>
  <si>
    <t>Net current assets</t>
  </si>
  <si>
    <t>EQUITY</t>
  </si>
  <si>
    <t>- 5 -</t>
  </si>
  <si>
    <t>- 6 -</t>
  </si>
  <si>
    <t>Share Premium</t>
  </si>
  <si>
    <t>Purchase of concession assets</t>
  </si>
  <si>
    <t>Issuance of shares</t>
  </si>
  <si>
    <t xml:space="preserve">Share Option Reserves </t>
  </si>
  <si>
    <t>Purchase of other investments</t>
  </si>
  <si>
    <t>Income tax and zakat</t>
  </si>
  <si>
    <t>Tax and zakat paid, net of refunds received</t>
  </si>
  <si>
    <t>Statements for the year ended 31 December 2007 and the accompanying explanatory notes attached to the interim</t>
  </si>
  <si>
    <t>Long term payables</t>
  </si>
  <si>
    <t>At 1 January 2008</t>
  </si>
  <si>
    <t xml:space="preserve"> for the year ended 31 December 2007 and the accompanying explanatory notes attached to the interim financial statements)</t>
  </si>
  <si>
    <t xml:space="preserve">Financial Statements for the year ended 31 December 2007 and the accompanying explanatory notes </t>
  </si>
  <si>
    <t>Cash (used in)/generated from operating activities</t>
  </si>
  <si>
    <t>Net cash generated from investing activities</t>
  </si>
  <si>
    <t>Net decrease in cash and cash equivalents</t>
  </si>
  <si>
    <t>Net cash used in from financing activities</t>
  </si>
  <si>
    <t>Retirement benefit obiligations</t>
  </si>
  <si>
    <t>Concession rights</t>
  </si>
  <si>
    <t>Issue of ordinary shares under KPS ESOS</t>
  </si>
  <si>
    <t>Share options granted under KPS ESOS</t>
  </si>
  <si>
    <t xml:space="preserve">             Distributable</t>
  </si>
  <si>
    <t>Net profit for the period</t>
  </si>
  <si>
    <t>For the quarter ended 30 June 2008</t>
  </si>
  <si>
    <t>KLSE 2nd Quarter 2008:Income Statement KPS 2nd Quarter 2008(Income)</t>
  </si>
  <si>
    <t>As at 30 June 2008</t>
  </si>
  <si>
    <t>KLSE 2nd Quarter 2008:Income Statement KPS-2nd Quarter 2008(Bsheet)</t>
  </si>
  <si>
    <t>For the period ended 30 June 2008</t>
  </si>
  <si>
    <t>KLSE 2nd Quarter 2007:ncome Statement KPS-2nd Quarter 2007(Equity)</t>
  </si>
  <si>
    <t>KLSE 2nd Quarter 2008:Income Statement KPS-2nd Quarter 2008(CF)</t>
  </si>
  <si>
    <t>30 June 2008</t>
  </si>
  <si>
    <t>30 June 2007</t>
  </si>
  <si>
    <t>16/08/2008</t>
  </si>
  <si>
    <t>Dividends of subsidiaries</t>
  </si>
  <si>
    <t>Dividend for the financial year ended 31 December 2007</t>
  </si>
  <si>
    <t>At 30 June 2008</t>
  </si>
  <si>
    <t>Arising from acquisition of additional interest in subisidiaries</t>
  </si>
  <si>
    <t>Dividend for the financial year ended 31 December 2006</t>
  </si>
  <si>
    <t>At 30 June 2007</t>
  </si>
  <si>
    <t>Cash and cash equivalents at 30 June</t>
  </si>
  <si>
    <t>Net cash (used)/generated from operating activities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</si>
</sst>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0" fontId="1" fillId="0" borderId="3" xfId="0" applyNumberFormat="1" applyFont="1" applyBorder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5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Fill="1" applyBorder="1" applyAlignment="1">
      <alignment/>
    </xf>
    <xf numFmtId="164" fontId="0" fillId="0" borderId="0" xfId="15" applyNumberForma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15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50</v>
      </c>
      <c r="B4" s="1"/>
      <c r="C4" s="1"/>
      <c r="D4" s="1"/>
      <c r="E4" s="1"/>
      <c r="F4" s="1"/>
    </row>
    <row r="5" spans="1:6" ht="15.75">
      <c r="A5" s="11" t="s">
        <v>135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42</v>
      </c>
      <c r="C7" s="2"/>
      <c r="D7" s="2"/>
      <c r="E7" s="2" t="s">
        <v>53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44</v>
      </c>
      <c r="D9" s="2"/>
      <c r="E9" s="3" t="s">
        <v>2</v>
      </c>
      <c r="F9" s="3" t="s">
        <v>44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46">
        <v>39629</v>
      </c>
      <c r="C12" s="46">
        <v>39263</v>
      </c>
      <c r="D12" s="2"/>
      <c r="E12" s="46">
        <v>39629</v>
      </c>
      <c r="F12" s="46">
        <v>39263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67742</v>
      </c>
      <c r="C15" s="9">
        <v>102244</v>
      </c>
      <c r="D15" s="4"/>
      <c r="E15" s="4">
        <v>165712</v>
      </c>
      <c r="F15" s="9">
        <v>184857</v>
      </c>
    </row>
    <row r="16" spans="2:6" ht="12.75">
      <c r="B16" s="4"/>
      <c r="C16" s="10"/>
      <c r="D16" s="4"/>
      <c r="E16" s="4"/>
      <c r="F16" s="4"/>
    </row>
    <row r="17" spans="1:6" ht="12.75">
      <c r="A17" t="s">
        <v>55</v>
      </c>
      <c r="B17" s="7">
        <v>-36747</v>
      </c>
      <c r="C17" s="36">
        <v>-61946</v>
      </c>
      <c r="D17" s="4"/>
      <c r="E17" s="7">
        <v>-78866</v>
      </c>
      <c r="F17" s="7">
        <v>-102386</v>
      </c>
    </row>
    <row r="18" spans="1:6" ht="19.5" customHeight="1">
      <c r="A18" t="s">
        <v>56</v>
      </c>
      <c r="B18" s="4">
        <f>SUM(B15:B17)</f>
        <v>30995</v>
      </c>
      <c r="C18" s="4">
        <f>SUM(C15:C17)</f>
        <v>40298</v>
      </c>
      <c r="D18" s="4"/>
      <c r="E18" s="4">
        <f>SUM(E15:E17)</f>
        <v>86846</v>
      </c>
      <c r="F18" s="4">
        <f>SUM(F15:F17)</f>
        <v>82471</v>
      </c>
    </row>
    <row r="19" spans="2:6" ht="12.75">
      <c r="B19" s="4"/>
      <c r="C19" s="10"/>
      <c r="D19" s="4"/>
      <c r="E19" s="4"/>
      <c r="F19" s="4"/>
    </row>
    <row r="20" spans="1:6" ht="12.75">
      <c r="A20" t="s">
        <v>92</v>
      </c>
      <c r="B20" s="4">
        <v>55617</v>
      </c>
      <c r="C20" s="9">
        <v>22845</v>
      </c>
      <c r="D20" s="4"/>
      <c r="E20" s="4">
        <v>64547</v>
      </c>
      <c r="F20" s="9">
        <v>34424</v>
      </c>
    </row>
    <row r="21" spans="1:6" ht="12.75">
      <c r="A21" t="s">
        <v>41</v>
      </c>
      <c r="B21" s="4"/>
      <c r="C21" s="10"/>
      <c r="D21" s="4"/>
      <c r="E21" s="4"/>
      <c r="F21" s="4"/>
    </row>
    <row r="22" spans="1:6" ht="12.75">
      <c r="A22" t="s">
        <v>93</v>
      </c>
      <c r="B22" s="7">
        <v>-43028</v>
      </c>
      <c r="C22" s="26">
        <v>-35208</v>
      </c>
      <c r="D22" s="4"/>
      <c r="E22" s="7">
        <v>-66475</v>
      </c>
      <c r="F22" s="26">
        <v>-54456</v>
      </c>
    </row>
    <row r="23" spans="1:6" ht="19.5" customHeight="1">
      <c r="A23" t="s">
        <v>106</v>
      </c>
      <c r="B23" s="4">
        <f>SUM(B18:B22)</f>
        <v>43584</v>
      </c>
      <c r="C23" s="4">
        <f>SUM(C18:C22)</f>
        <v>27935</v>
      </c>
      <c r="D23" s="4"/>
      <c r="E23" s="4">
        <f>SUM(E18:E22)</f>
        <v>84918</v>
      </c>
      <c r="F23" s="4">
        <f>SUM(F18:F22)</f>
        <v>62439</v>
      </c>
    </row>
    <row r="24" spans="2:6" ht="12.75">
      <c r="B24" s="4"/>
      <c r="C24" s="4"/>
      <c r="D24" s="4"/>
      <c r="E24" s="4"/>
      <c r="F24" s="4"/>
    </row>
    <row r="25" spans="1:6" ht="12.75">
      <c r="A25" t="s">
        <v>11</v>
      </c>
      <c r="B25" s="4">
        <v>-26946</v>
      </c>
      <c r="C25" s="9">
        <v>-27978</v>
      </c>
      <c r="D25" s="4"/>
      <c r="E25" s="4">
        <v>-54482</v>
      </c>
      <c r="F25" s="9">
        <v>-55838</v>
      </c>
    </row>
    <row r="26" spans="2:6" ht="12.75">
      <c r="B26" s="4"/>
      <c r="C26" s="4"/>
      <c r="D26" s="4"/>
      <c r="E26" s="4"/>
      <c r="F26" s="4"/>
    </row>
    <row r="27" spans="1:6" ht="12.75">
      <c r="A27" t="s">
        <v>107</v>
      </c>
      <c r="B27" s="4">
        <v>9842</v>
      </c>
      <c r="C27" s="9">
        <v>10159</v>
      </c>
      <c r="D27" s="4"/>
      <c r="E27" s="4">
        <v>18487</v>
      </c>
      <c r="F27" s="9">
        <v>17743</v>
      </c>
    </row>
    <row r="28" spans="2:6" ht="12.75">
      <c r="B28" s="4"/>
      <c r="C28" s="4"/>
      <c r="D28" s="4"/>
      <c r="E28" s="4"/>
      <c r="F28" s="4"/>
    </row>
    <row r="29" spans="1:6" ht="12.75">
      <c r="A29" t="s">
        <v>94</v>
      </c>
      <c r="B29" s="7">
        <v>0</v>
      </c>
      <c r="C29" s="26">
        <v>1000</v>
      </c>
      <c r="D29" s="4"/>
      <c r="E29" s="7">
        <v>0</v>
      </c>
      <c r="F29" s="26">
        <v>3000</v>
      </c>
    </row>
    <row r="30" spans="1:6" ht="19.5" customHeight="1">
      <c r="A30" t="s">
        <v>95</v>
      </c>
      <c r="B30" s="4">
        <f>SUM(B23:B29)</f>
        <v>26480</v>
      </c>
      <c r="C30" s="4">
        <f>SUM(C23:C29)</f>
        <v>11116</v>
      </c>
      <c r="D30" s="4"/>
      <c r="E30" s="4">
        <f>SUM(E23:E29)</f>
        <v>48923</v>
      </c>
      <c r="F30" s="4">
        <f>SUM(F23:F29)</f>
        <v>27344</v>
      </c>
    </row>
    <row r="31" spans="2:6" ht="12.75">
      <c r="B31" s="4"/>
      <c r="C31" s="4"/>
      <c r="D31" s="4"/>
      <c r="E31" s="4"/>
      <c r="F31" s="4"/>
    </row>
    <row r="32" spans="1:6" ht="12.75">
      <c r="A32" t="s">
        <v>118</v>
      </c>
      <c r="B32" s="7">
        <v>1443</v>
      </c>
      <c r="C32" s="26">
        <v>-5666</v>
      </c>
      <c r="D32" s="4"/>
      <c r="E32" s="7">
        <v>-4156</v>
      </c>
      <c r="F32" s="26">
        <v>-7405</v>
      </c>
    </row>
    <row r="33" spans="1:6" ht="19.5" customHeight="1" thickBot="1">
      <c r="A33" t="s">
        <v>96</v>
      </c>
      <c r="B33" s="45">
        <f>SUM(B30:B32)</f>
        <v>27923</v>
      </c>
      <c r="C33" s="45">
        <f>SUM(C30:C32)</f>
        <v>5450</v>
      </c>
      <c r="D33" s="4"/>
      <c r="E33" s="45">
        <f>SUM(E30:E32)</f>
        <v>44767</v>
      </c>
      <c r="F33" s="45">
        <f>SUM(F30:F32)</f>
        <v>19939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66</v>
      </c>
      <c r="B36" s="4"/>
      <c r="C36" s="4"/>
      <c r="D36" s="4"/>
      <c r="E36" s="4"/>
      <c r="F36" s="4"/>
    </row>
    <row r="37" spans="1:6" ht="12.75">
      <c r="A37" t="s">
        <v>68</v>
      </c>
      <c r="B37" s="4">
        <v>19287</v>
      </c>
      <c r="C37" s="4">
        <v>8287</v>
      </c>
      <c r="D37" s="4"/>
      <c r="E37" s="4">
        <v>33303</v>
      </c>
      <c r="F37" s="4">
        <v>21374</v>
      </c>
    </row>
    <row r="38" spans="1:6" ht="12.75">
      <c r="A38" t="s">
        <v>69</v>
      </c>
      <c r="B38" s="7">
        <f>B33-B37</f>
        <v>8636</v>
      </c>
      <c r="C38" s="7">
        <f>C33-C37</f>
        <v>-2837</v>
      </c>
      <c r="D38" s="4">
        <v>3.7</v>
      </c>
      <c r="E38" s="7">
        <f>E33-E37</f>
        <v>11464</v>
      </c>
      <c r="F38" s="7">
        <f>F33-F37</f>
        <v>-1435</v>
      </c>
    </row>
    <row r="39" spans="1:6" ht="19.5" customHeight="1" thickBot="1">
      <c r="A39" t="s">
        <v>41</v>
      </c>
      <c r="B39" s="8">
        <f>SUM(B37:B38)</f>
        <v>27923</v>
      </c>
      <c r="C39" s="8">
        <f>SUM(C37:C38)</f>
        <v>5450</v>
      </c>
      <c r="D39" s="4"/>
      <c r="E39" s="8">
        <f>SUM(E37:E38)</f>
        <v>44767</v>
      </c>
      <c r="F39" s="8">
        <f>SUM(F37:F38)</f>
        <v>19939</v>
      </c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t="s">
        <v>102</v>
      </c>
      <c r="B42" s="4"/>
      <c r="C42" s="4"/>
      <c r="D42" s="4"/>
      <c r="E42" s="4"/>
      <c r="F42" s="4"/>
    </row>
    <row r="43" spans="1:6" ht="12.75">
      <c r="A43" t="s">
        <v>67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1:6" ht="12.75">
      <c r="A45" t="s">
        <v>70</v>
      </c>
      <c r="B45" s="56">
        <f>B37/475396*100</f>
        <v>4.0570387634729785</v>
      </c>
      <c r="C45" s="56">
        <f>C37/431404*100</f>
        <v>1.9209372189409462</v>
      </c>
      <c r="D45" s="56">
        <v>3.7</v>
      </c>
      <c r="E45" s="56">
        <f>E37/475396*100</f>
        <v>7.005317672003971</v>
      </c>
      <c r="F45" s="56">
        <f>F37/431404*100</f>
        <v>4.954520588589814</v>
      </c>
    </row>
    <row r="46" spans="2:6" ht="12.75">
      <c r="B46" s="57"/>
      <c r="C46" s="57"/>
      <c r="D46" s="57"/>
      <c r="E46" s="57"/>
      <c r="F46" s="57"/>
    </row>
    <row r="47" spans="1:6" ht="12.75">
      <c r="A47" t="s">
        <v>71</v>
      </c>
      <c r="B47" s="60">
        <f>B37/478255*100</f>
        <v>4.032785856917335</v>
      </c>
      <c r="C47" s="56">
        <f>C37/431404*100</f>
        <v>1.9209372189409462</v>
      </c>
      <c r="D47" s="58"/>
      <c r="E47" s="60">
        <f>E37/478255*100</f>
        <v>6.963440005854617</v>
      </c>
      <c r="F47" s="56">
        <f>F37/431404*100</f>
        <v>4.954520588589814</v>
      </c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1:6" ht="12.75">
      <c r="A51" t="s">
        <v>65</v>
      </c>
      <c r="B51" s="4"/>
      <c r="C51" s="4"/>
      <c r="D51" s="4"/>
      <c r="E51" s="4"/>
      <c r="F51" s="4"/>
    </row>
    <row r="52" spans="1:6" ht="12.75">
      <c r="A52" t="s">
        <v>120</v>
      </c>
      <c r="B52" s="4"/>
      <c r="C52" s="4"/>
      <c r="D52" s="4"/>
      <c r="E52" s="4"/>
      <c r="F52" s="4"/>
    </row>
    <row r="53" spans="1:6" ht="12.75">
      <c r="A53" t="s">
        <v>59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1:6" ht="12.75">
      <c r="A55" s="32" t="s">
        <v>41</v>
      </c>
      <c r="B55" s="4"/>
      <c r="C55" s="4"/>
      <c r="D55" s="4"/>
      <c r="E55" s="4"/>
      <c r="F55" s="4"/>
    </row>
    <row r="56" spans="1:6" ht="12.75">
      <c r="A56" s="32"/>
      <c r="B56" s="4"/>
      <c r="C56" s="4"/>
      <c r="D56" s="4"/>
      <c r="E56" s="4"/>
      <c r="F56" s="4"/>
    </row>
    <row r="57" spans="1:6" ht="12.75">
      <c r="A57" s="32"/>
      <c r="B57" s="4"/>
      <c r="C57" s="4"/>
      <c r="D57" s="4"/>
      <c r="E57" s="4"/>
      <c r="F57" s="4"/>
    </row>
    <row r="58" spans="2:6" ht="12.75">
      <c r="B58" s="4"/>
      <c r="C58" s="29" t="s">
        <v>63</v>
      </c>
      <c r="D58" s="4"/>
      <c r="E58" s="4"/>
      <c r="F58" s="4"/>
    </row>
    <row r="59" spans="2:6" ht="12.75">
      <c r="B59" s="4"/>
      <c r="C59" s="29"/>
      <c r="D59" s="4"/>
      <c r="E59" s="4"/>
      <c r="F59" s="4"/>
    </row>
    <row r="60" spans="1:6" ht="12.75">
      <c r="A60" s="31" t="s">
        <v>136</v>
      </c>
      <c r="B60" s="4"/>
      <c r="C60" s="4"/>
      <c r="D60" s="4"/>
      <c r="E60" s="4"/>
      <c r="F60" s="4"/>
    </row>
    <row r="61" spans="1:6" ht="12.75">
      <c r="A61" s="33" t="s">
        <v>144</v>
      </c>
      <c r="B61" s="4"/>
      <c r="C61" s="4"/>
      <c r="D61" s="4"/>
      <c r="E61" s="4"/>
      <c r="F61" s="4"/>
    </row>
    <row r="62" spans="1:6" ht="12.75">
      <c r="A62" s="31" t="s">
        <v>41</v>
      </c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9">
      <selection activeCell="D17" sqref="D17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54</v>
      </c>
      <c r="B4" s="11"/>
      <c r="C4" s="11"/>
    </row>
    <row r="5" spans="1:3" ht="15" customHeight="1">
      <c r="A5" s="11" t="s">
        <v>137</v>
      </c>
      <c r="B5" s="11"/>
      <c r="C5" s="11"/>
    </row>
    <row r="6" spans="1:6" ht="12.75" customHeight="1">
      <c r="A6" s="11"/>
      <c r="B6" s="11"/>
      <c r="C6" s="11"/>
      <c r="F6" s="12" t="s">
        <v>103</v>
      </c>
    </row>
    <row r="7" spans="4:6" ht="12.75" customHeight="1">
      <c r="D7" s="43">
        <v>39629</v>
      </c>
      <c r="F7" s="43">
        <v>39447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78</v>
      </c>
      <c r="D9" s="12"/>
      <c r="E9" s="12"/>
      <c r="F9" s="12"/>
    </row>
    <row r="10" spans="1:6" ht="12.75" customHeight="1">
      <c r="A10" s="1" t="s">
        <v>79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188177</v>
      </c>
      <c r="F11" s="14">
        <v>190754</v>
      </c>
    </row>
    <row r="12" spans="1:6" ht="12.75" customHeight="1">
      <c r="A12" s="13" t="s">
        <v>100</v>
      </c>
      <c r="B12" s="13"/>
      <c r="C12" s="13"/>
      <c r="D12" s="14">
        <v>53054</v>
      </c>
      <c r="F12" s="14">
        <v>53503</v>
      </c>
    </row>
    <row r="13" spans="1:6" ht="12.75" customHeight="1">
      <c r="A13" s="13" t="s">
        <v>76</v>
      </c>
      <c r="B13" s="13"/>
      <c r="C13" s="13"/>
      <c r="D13" s="14">
        <v>7138</v>
      </c>
      <c r="F13" s="14">
        <v>7947</v>
      </c>
    </row>
    <row r="14" spans="1:6" ht="12.75" customHeight="1">
      <c r="A14" s="13" t="s">
        <v>90</v>
      </c>
      <c r="B14" s="13"/>
      <c r="C14" s="13"/>
      <c r="D14" s="14">
        <v>292117</v>
      </c>
      <c r="F14" s="14">
        <v>296993</v>
      </c>
    </row>
    <row r="15" spans="1:6" ht="12.75" customHeight="1">
      <c r="A15" s="13" t="s">
        <v>88</v>
      </c>
      <c r="B15" s="13"/>
      <c r="C15" s="13"/>
      <c r="D15" s="14">
        <v>108964</v>
      </c>
      <c r="F15" s="14">
        <v>107597</v>
      </c>
    </row>
    <row r="16" spans="1:6" ht="12.75" customHeight="1">
      <c r="A16" s="13" t="s">
        <v>108</v>
      </c>
      <c r="B16" s="13"/>
      <c r="C16" s="13"/>
      <c r="D16" s="14">
        <v>400560</v>
      </c>
      <c r="F16" s="14">
        <v>498260</v>
      </c>
    </row>
    <row r="17" spans="1:6" ht="12.75" customHeight="1">
      <c r="A17" s="13" t="s">
        <v>16</v>
      </c>
      <c r="B17" s="13"/>
      <c r="C17" s="13"/>
      <c r="D17" s="14">
        <v>60886</v>
      </c>
      <c r="F17" s="14">
        <v>12666</v>
      </c>
    </row>
    <row r="18" spans="1:6" ht="12.75" customHeight="1">
      <c r="A18" s="13" t="s">
        <v>130</v>
      </c>
      <c r="B18" s="13"/>
      <c r="C18" s="13"/>
      <c r="D18" s="14">
        <v>354355</v>
      </c>
      <c r="F18" s="14">
        <v>359420</v>
      </c>
    </row>
    <row r="19" spans="1:6" ht="12.75" customHeight="1">
      <c r="A19" s="13" t="s">
        <v>15</v>
      </c>
      <c r="B19" s="13"/>
      <c r="C19" s="13"/>
      <c r="D19" s="14">
        <v>131595</v>
      </c>
      <c r="F19" s="14">
        <v>131595</v>
      </c>
    </row>
    <row r="20" spans="1:6" ht="12.75" customHeight="1">
      <c r="A20" s="13" t="s">
        <v>58</v>
      </c>
      <c r="B20" s="13"/>
      <c r="C20" s="13"/>
      <c r="D20" s="14">
        <v>105752</v>
      </c>
      <c r="F20" s="14">
        <v>105752</v>
      </c>
    </row>
    <row r="21" spans="1:6" ht="15" customHeight="1">
      <c r="A21" s="13"/>
      <c r="B21" s="13"/>
      <c r="C21" s="13"/>
      <c r="D21" s="15">
        <f>SUM(D11:D20)</f>
        <v>1702598</v>
      </c>
      <c r="F21" s="15">
        <f>SUM(F11:F20)</f>
        <v>1764487</v>
      </c>
    </row>
    <row r="22" spans="1:6" ht="9.75" customHeight="1">
      <c r="A22" s="13"/>
      <c r="B22" s="13"/>
      <c r="C22" s="13"/>
      <c r="D22" s="17"/>
      <c r="F22" s="17"/>
    </row>
    <row r="23" spans="1:6" ht="12.75" customHeight="1">
      <c r="A23" s="1" t="s">
        <v>80</v>
      </c>
      <c r="B23" s="1"/>
      <c r="C23" s="1"/>
      <c r="F23" s="14"/>
    </row>
    <row r="24" spans="1:6" ht="12.75" customHeight="1">
      <c r="A24" s="13" t="s">
        <v>17</v>
      </c>
      <c r="B24" s="13"/>
      <c r="C24" s="13"/>
      <c r="D24" s="14">
        <v>60348</v>
      </c>
      <c r="F24" s="14">
        <v>60511</v>
      </c>
    </row>
    <row r="25" spans="1:6" ht="12.75" customHeight="1">
      <c r="A25" s="13" t="s">
        <v>91</v>
      </c>
      <c r="B25" s="13"/>
      <c r="C25" s="13"/>
      <c r="D25" s="14">
        <v>468090</v>
      </c>
      <c r="F25" s="14">
        <v>465260</v>
      </c>
    </row>
    <row r="26" spans="1:6" ht="12.75" customHeight="1">
      <c r="A26" s="13" t="s">
        <v>18</v>
      </c>
      <c r="B26" s="13"/>
      <c r="C26" s="14" t="s">
        <v>41</v>
      </c>
      <c r="D26" s="14">
        <v>777286</v>
      </c>
      <c r="F26" s="14">
        <v>524571</v>
      </c>
    </row>
    <row r="27" spans="1:6" ht="12.75" customHeight="1">
      <c r="A27" s="13" t="s">
        <v>19</v>
      </c>
      <c r="B27" s="13"/>
      <c r="C27" s="13"/>
      <c r="D27" s="14">
        <v>9666</v>
      </c>
      <c r="F27" s="14">
        <v>12656</v>
      </c>
    </row>
    <row r="28" spans="1:7" ht="12.75" customHeight="1">
      <c r="A28" s="13" t="s">
        <v>38</v>
      </c>
      <c r="B28" s="13"/>
      <c r="C28" s="13"/>
      <c r="D28" s="14">
        <v>131923</v>
      </c>
      <c r="F28" s="14">
        <v>302754</v>
      </c>
      <c r="G28" s="14"/>
    </row>
    <row r="29" spans="1:6" ht="15" customHeight="1">
      <c r="A29" s="13"/>
      <c r="B29" s="13"/>
      <c r="C29" s="13"/>
      <c r="D29" s="15">
        <f>SUM(D24:D28)</f>
        <v>1447313</v>
      </c>
      <c r="F29" s="15">
        <f>SUM(F24:F28)</f>
        <v>1365752</v>
      </c>
    </row>
    <row r="30" spans="1:6" ht="9.75" customHeight="1">
      <c r="A30" s="13"/>
      <c r="B30" s="13"/>
      <c r="C30" s="13"/>
      <c r="D30" s="17"/>
      <c r="F30" s="17"/>
    </row>
    <row r="31" spans="1:6" ht="15" customHeight="1">
      <c r="A31" s="1" t="s">
        <v>82</v>
      </c>
      <c r="B31" s="1"/>
      <c r="C31" s="1"/>
      <c r="F31" s="14"/>
    </row>
    <row r="32" spans="1:6" ht="12.75" customHeight="1">
      <c r="A32" t="s">
        <v>20</v>
      </c>
      <c r="C32" s="14" t="s">
        <v>41</v>
      </c>
      <c r="D32" s="14">
        <v>526005</v>
      </c>
      <c r="F32" s="14">
        <v>493623</v>
      </c>
    </row>
    <row r="33" spans="1:6" ht="12.75" customHeight="1">
      <c r="A33" t="s">
        <v>21</v>
      </c>
      <c r="D33" s="14"/>
      <c r="F33" s="14"/>
    </row>
    <row r="34" spans="1:6" ht="12.75" customHeight="1">
      <c r="A34" t="s">
        <v>51</v>
      </c>
      <c r="D34" s="14">
        <v>53671</v>
      </c>
      <c r="F34" s="14">
        <v>55333</v>
      </c>
    </row>
    <row r="35" spans="1:6" ht="12.75" customHeight="1">
      <c r="A35" t="s">
        <v>52</v>
      </c>
      <c r="D35" s="14">
        <v>133677</v>
      </c>
      <c r="F35" s="14">
        <v>143003</v>
      </c>
    </row>
    <row r="36" spans="1:6" ht="12.75" customHeight="1">
      <c r="A36" t="s">
        <v>12</v>
      </c>
      <c r="D36" s="14">
        <v>17399</v>
      </c>
      <c r="F36" s="14">
        <v>15103</v>
      </c>
    </row>
    <row r="37" spans="4:6" ht="15" customHeight="1">
      <c r="D37" s="15">
        <f>SUM(D32:D36)</f>
        <v>730752</v>
      </c>
      <c r="F37" s="15">
        <f>SUM(F32:F36)</f>
        <v>707062</v>
      </c>
    </row>
    <row r="38" spans="1:6" ht="12.75" customHeight="1">
      <c r="A38" s="1"/>
      <c r="B38" s="13"/>
      <c r="C38" s="13"/>
      <c r="D38" s="17"/>
      <c r="F38" s="17"/>
    </row>
    <row r="39" spans="1:6" ht="12.75" customHeight="1">
      <c r="A39" s="1" t="s">
        <v>109</v>
      </c>
      <c r="B39" s="13"/>
      <c r="C39" s="13"/>
      <c r="D39" s="17">
        <f>D29-D37</f>
        <v>716561</v>
      </c>
      <c r="F39" s="17">
        <f>F29-F37</f>
        <v>658690</v>
      </c>
    </row>
    <row r="40" spans="1:6" ht="12.75" customHeight="1">
      <c r="A40" s="1"/>
      <c r="B40" s="13"/>
      <c r="C40" s="13"/>
      <c r="D40" s="17"/>
      <c r="F40" s="17"/>
    </row>
    <row r="41" spans="1:6" ht="12.75" customHeight="1">
      <c r="A41" s="1" t="s">
        <v>81</v>
      </c>
      <c r="B41" s="1"/>
      <c r="C41" s="1"/>
      <c r="F41" s="14"/>
    </row>
    <row r="42" spans="1:6" ht="12.75" customHeight="1">
      <c r="A42" t="s">
        <v>21</v>
      </c>
      <c r="D42" s="14">
        <v>1115829</v>
      </c>
      <c r="F42" s="14">
        <v>1151776</v>
      </c>
    </row>
    <row r="43" spans="1:6" ht="12.75" customHeight="1">
      <c r="A43" t="s">
        <v>121</v>
      </c>
      <c r="D43" s="14">
        <v>36547</v>
      </c>
      <c r="F43" s="14">
        <v>36547</v>
      </c>
    </row>
    <row r="44" spans="1:6" ht="12.75" customHeight="1">
      <c r="A44" t="s">
        <v>129</v>
      </c>
      <c r="D44" s="14">
        <v>0</v>
      </c>
      <c r="F44" s="14">
        <v>500</v>
      </c>
    </row>
    <row r="45" spans="1:6" ht="12.75" customHeight="1">
      <c r="A45" t="s">
        <v>104</v>
      </c>
      <c r="D45" s="14">
        <v>5159</v>
      </c>
      <c r="F45" s="14">
        <v>6488</v>
      </c>
    </row>
    <row r="46" spans="1:6" ht="12.75" customHeight="1">
      <c r="A46" t="s">
        <v>105</v>
      </c>
      <c r="D46" s="16">
        <v>152647</v>
      </c>
      <c r="F46" s="16">
        <v>155702</v>
      </c>
    </row>
    <row r="47" spans="4:6" ht="15" customHeight="1">
      <c r="D47" s="15">
        <f>SUM(D42:D46)</f>
        <v>1310182</v>
      </c>
      <c r="F47" s="15">
        <f>SUM(F42:F46)</f>
        <v>1351013</v>
      </c>
    </row>
    <row r="48" spans="1:6" ht="12.75" customHeight="1">
      <c r="A48" s="1"/>
      <c r="B48" s="13"/>
      <c r="C48" s="13"/>
      <c r="D48" s="17"/>
      <c r="F48" s="17"/>
    </row>
    <row r="49" spans="1:6" ht="12.75" customHeight="1" thickBot="1">
      <c r="A49" s="1"/>
      <c r="B49" s="13"/>
      <c r="C49" s="13"/>
      <c r="D49" s="51">
        <f>D21+D39-D47</f>
        <v>1108977</v>
      </c>
      <c r="E49" s="1"/>
      <c r="F49" s="51">
        <f>F21+F39-F47</f>
        <v>1072164</v>
      </c>
    </row>
    <row r="50" spans="1:6" ht="12.75" customHeight="1" thickTop="1">
      <c r="A50" s="1"/>
      <c r="B50" s="13"/>
      <c r="C50" s="13"/>
      <c r="D50" s="17"/>
      <c r="F50" s="17"/>
    </row>
    <row r="51" spans="1:6" ht="15" customHeight="1">
      <c r="A51" s="1" t="s">
        <v>110</v>
      </c>
      <c r="B51" s="13"/>
      <c r="C51" s="13"/>
      <c r="D51" s="17"/>
      <c r="F51" s="17"/>
    </row>
    <row r="52" spans="1:6" ht="12.75" customHeight="1">
      <c r="A52" s="1" t="s">
        <v>77</v>
      </c>
      <c r="B52" s="1"/>
      <c r="C52" s="1"/>
      <c r="F52" s="14"/>
    </row>
    <row r="53" spans="1:6" ht="12.75" customHeight="1">
      <c r="A53" t="s">
        <v>13</v>
      </c>
      <c r="D53" s="14">
        <v>475396</v>
      </c>
      <c r="F53" s="14">
        <v>470812</v>
      </c>
    </row>
    <row r="54" spans="1:6" ht="12.75" customHeight="1">
      <c r="A54" t="s">
        <v>22</v>
      </c>
      <c r="D54" s="16">
        <f>Equity!F22+Equity!H22+Equity!J22+Equity!N22+Equity!D22+Equity!L22</f>
        <v>469449</v>
      </c>
      <c r="F54" s="16">
        <v>448321</v>
      </c>
    </row>
    <row r="55" spans="1:6" ht="15" customHeight="1">
      <c r="A55" s="1" t="s">
        <v>41</v>
      </c>
      <c r="B55" s="1"/>
      <c r="C55" s="1"/>
      <c r="D55" s="17">
        <f>SUM(D53:D54)</f>
        <v>944845</v>
      </c>
      <c r="F55" s="17">
        <f>SUM(F53:F54)</f>
        <v>919133</v>
      </c>
    </row>
    <row r="56" spans="1:6" ht="12.75" customHeight="1">
      <c r="A56" s="13" t="s">
        <v>45</v>
      </c>
      <c r="B56" s="1"/>
      <c r="C56" s="1"/>
      <c r="D56" s="14">
        <f>Equity!R22</f>
        <v>164132</v>
      </c>
      <c r="F56" s="14">
        <v>153031</v>
      </c>
    </row>
    <row r="57" spans="1:6" ht="15" customHeight="1" thickBot="1">
      <c r="A57" s="1" t="s">
        <v>41</v>
      </c>
      <c r="D57" s="50">
        <f>SUM(D55:D56)</f>
        <v>1108977</v>
      </c>
      <c r="E57" s="1"/>
      <c r="F57" s="50">
        <f>SUM(F55:F56)</f>
        <v>1072164</v>
      </c>
    </row>
    <row r="58" spans="1:6" ht="9.75" customHeight="1" thickTop="1">
      <c r="A58" s="13"/>
      <c r="B58" s="13"/>
      <c r="C58" s="13"/>
      <c r="D58" s="17"/>
      <c r="F58" s="17"/>
    </row>
    <row r="60" spans="1:6" ht="12.75">
      <c r="A60" t="s">
        <v>84</v>
      </c>
      <c r="D60" s="55">
        <f>D57/D53</f>
        <v>2.3327436495048337</v>
      </c>
      <c r="F60" s="44">
        <f>F57/F53</f>
        <v>2.277265660178585</v>
      </c>
    </row>
    <row r="61" spans="4:6" ht="12.75">
      <c r="D61" s="17"/>
      <c r="F61" s="17"/>
    </row>
    <row r="62" spans="1:6" ht="12.75">
      <c r="A62" t="s">
        <v>61</v>
      </c>
      <c r="B62" s="4"/>
      <c r="C62" s="4"/>
      <c r="D62" s="4"/>
      <c r="E62" s="4"/>
      <c r="F62" s="4"/>
    </row>
    <row r="63" spans="1:6" ht="12.75">
      <c r="A63" t="s">
        <v>124</v>
      </c>
      <c r="B63" s="4"/>
      <c r="C63" s="4"/>
      <c r="D63" s="4"/>
      <c r="E63" s="4"/>
      <c r="F63" s="4"/>
    </row>
    <row r="64" spans="1:6" ht="12.75">
      <c r="A64" t="s">
        <v>60</v>
      </c>
      <c r="B64" s="4"/>
      <c r="C64" s="4"/>
      <c r="D64" s="4"/>
      <c r="E64" s="4"/>
      <c r="F64" s="4"/>
    </row>
    <row r="65" spans="4:6" ht="12.75">
      <c r="D65" s="17"/>
      <c r="F65" s="17"/>
    </row>
    <row r="66" spans="2:6" ht="12.75">
      <c r="B66" s="40" t="s">
        <v>43</v>
      </c>
      <c r="C66" s="34" t="s">
        <v>41</v>
      </c>
      <c r="F66" s="14"/>
    </row>
    <row r="67" spans="1:6" ht="12.75">
      <c r="A67" s="31" t="s">
        <v>138</v>
      </c>
      <c r="F67" s="14"/>
    </row>
    <row r="68" spans="1:6" ht="12.75">
      <c r="A68" s="33" t="str">
        <f>Income!A61</f>
        <v>16/08/2008</v>
      </c>
      <c r="F68" s="14"/>
    </row>
    <row r="69" spans="1:6" ht="12.75">
      <c r="A69" s="31" t="s">
        <v>41</v>
      </c>
      <c r="F69" s="14"/>
    </row>
    <row r="70" ht="12.75">
      <c r="F70" s="14"/>
    </row>
    <row r="71" ht="12.75">
      <c r="F71" s="14"/>
    </row>
    <row r="72" spans="4:6" ht="12.75">
      <c r="D72" s="14">
        <f>D49-D57</f>
        <v>0</v>
      </c>
      <c r="F72" s="14">
        <f>F49-F57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workbookViewId="0" topLeftCell="A1">
      <selection activeCell="T40" sqref="T40"/>
    </sheetView>
  </sheetViews>
  <sheetFormatPr defaultColWidth="9.140625" defaultRowHeight="12.75"/>
  <cols>
    <col min="1" max="1" width="51.8515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9" width="1.7109375" style="0" customWidth="1"/>
    <col min="20" max="20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46</v>
      </c>
    </row>
    <row r="5" ht="15.75">
      <c r="A5" s="11" t="s">
        <v>139</v>
      </c>
    </row>
    <row r="6" spans="1:20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2"/>
      <c r="B8" s="42"/>
      <c r="C8" s="42"/>
      <c r="D8" s="42"/>
      <c r="E8" s="42"/>
      <c r="F8" s="42"/>
      <c r="G8" s="19" t="s">
        <v>73</v>
      </c>
      <c r="H8" s="42"/>
      <c r="I8" s="42"/>
      <c r="J8" s="42"/>
      <c r="K8" s="42"/>
      <c r="L8" s="42"/>
      <c r="M8" s="42"/>
      <c r="N8" s="42"/>
      <c r="O8" s="42"/>
      <c r="P8" s="42"/>
    </row>
    <row r="9" spans="4:16" ht="18" customHeight="1">
      <c r="D9" s="52"/>
      <c r="E9" s="52"/>
      <c r="F9" s="61" t="s">
        <v>24</v>
      </c>
      <c r="G9" s="61"/>
      <c r="H9" s="61"/>
      <c r="I9" s="61"/>
      <c r="J9" s="61"/>
      <c r="K9" s="18"/>
      <c r="L9" s="19" t="s">
        <v>133</v>
      </c>
      <c r="M9" s="59"/>
      <c r="N9" s="59"/>
      <c r="P9" s="1"/>
    </row>
    <row r="10" spans="2:20" ht="38.25">
      <c r="B10" s="20" t="s">
        <v>23</v>
      </c>
      <c r="C10" s="20"/>
      <c r="D10" s="20" t="s">
        <v>113</v>
      </c>
      <c r="E10" s="20"/>
      <c r="F10" s="20" t="s">
        <v>25</v>
      </c>
      <c r="G10" s="20"/>
      <c r="H10" s="20" t="s">
        <v>98</v>
      </c>
      <c r="I10" s="20"/>
      <c r="J10" s="20" t="s">
        <v>99</v>
      </c>
      <c r="K10" s="20"/>
      <c r="L10" s="20" t="s">
        <v>116</v>
      </c>
      <c r="M10" s="20"/>
      <c r="N10" s="20" t="s">
        <v>26</v>
      </c>
      <c r="O10" s="21"/>
      <c r="P10" s="12" t="s">
        <v>72</v>
      </c>
      <c r="R10" s="20" t="s">
        <v>74</v>
      </c>
      <c r="S10" s="20"/>
      <c r="T10" s="20" t="s">
        <v>75</v>
      </c>
    </row>
    <row r="11" spans="2:20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K11" s="12"/>
      <c r="L11" s="12"/>
      <c r="M11" s="12"/>
      <c r="N11" s="12" t="s">
        <v>4</v>
      </c>
      <c r="P11" s="12" t="s">
        <v>4</v>
      </c>
      <c r="R11" s="12" t="s">
        <v>4</v>
      </c>
      <c r="T11" s="12" t="s">
        <v>4</v>
      </c>
    </row>
    <row r="12" spans="2:16" ht="12.75" customHeight="1">
      <c r="B12" s="14" t="s">
        <v>41</v>
      </c>
      <c r="F12" s="14" t="s">
        <v>41</v>
      </c>
      <c r="H12" s="37" t="s">
        <v>41</v>
      </c>
      <c r="J12" s="14" t="s">
        <v>41</v>
      </c>
      <c r="N12" s="14" t="s">
        <v>41</v>
      </c>
      <c r="P12" s="38" t="s">
        <v>41</v>
      </c>
    </row>
    <row r="13" spans="1:20" ht="12.75" customHeight="1">
      <c r="A13" t="s">
        <v>122</v>
      </c>
      <c r="B13" s="4">
        <v>470812</v>
      </c>
      <c r="C13" s="4"/>
      <c r="D13" s="4">
        <v>31054</v>
      </c>
      <c r="E13" s="4"/>
      <c r="F13" s="4">
        <v>30243</v>
      </c>
      <c r="G13" s="4"/>
      <c r="H13" s="4">
        <v>127367</v>
      </c>
      <c r="I13" s="4"/>
      <c r="J13" s="4">
        <v>8000</v>
      </c>
      <c r="K13" s="4"/>
      <c r="L13" s="4">
        <v>1310</v>
      </c>
      <c r="M13" s="4"/>
      <c r="N13" s="4">
        <v>250347</v>
      </c>
      <c r="O13" s="4"/>
      <c r="P13" s="27">
        <f>SUM(B13:N13)</f>
        <v>919133</v>
      </c>
      <c r="R13" s="4">
        <v>153031</v>
      </c>
      <c r="S13" s="4"/>
      <c r="T13" s="4">
        <f>SUM(P13:R13)</f>
        <v>1072164</v>
      </c>
    </row>
    <row r="14" spans="2:20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T14" s="4"/>
    </row>
    <row r="15" spans="1:20" ht="12.75" customHeight="1">
      <c r="A15" t="s">
        <v>131</v>
      </c>
      <c r="B15" s="4">
        <v>4584</v>
      </c>
      <c r="C15" s="4"/>
      <c r="D15" s="4">
        <v>1899</v>
      </c>
      <c r="E15" s="4"/>
      <c r="F15" s="4">
        <v>0</v>
      </c>
      <c r="G15" s="4">
        <v>0</v>
      </c>
      <c r="H15" s="4">
        <v>0</v>
      </c>
      <c r="I15" s="4"/>
      <c r="J15" s="4">
        <v>0</v>
      </c>
      <c r="K15" s="4"/>
      <c r="L15" s="4">
        <v>0</v>
      </c>
      <c r="M15" s="4"/>
      <c r="N15" s="4">
        <v>0</v>
      </c>
      <c r="O15" s="4"/>
      <c r="P15" s="4">
        <f>SUM(B15:N15)</f>
        <v>6483</v>
      </c>
      <c r="R15" s="4">
        <v>0</v>
      </c>
      <c r="S15" s="4"/>
      <c r="T15" s="4">
        <f>SUM(P15:R15)</f>
        <v>6483</v>
      </c>
    </row>
    <row r="16" spans="2:20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T16" s="4"/>
    </row>
    <row r="17" spans="1:20" ht="12.75" customHeight="1">
      <c r="A17" t="s">
        <v>96</v>
      </c>
      <c r="B17" s="4">
        <v>0</v>
      </c>
      <c r="C17" s="4"/>
      <c r="D17" s="4">
        <v>0</v>
      </c>
      <c r="E17" s="4"/>
      <c r="F17" s="4">
        <v>0</v>
      </c>
      <c r="G17" s="4"/>
      <c r="H17" s="4">
        <v>0</v>
      </c>
      <c r="I17" s="4"/>
      <c r="J17" s="4">
        <v>0</v>
      </c>
      <c r="K17" s="4"/>
      <c r="L17" s="4">
        <v>0</v>
      </c>
      <c r="M17" s="4"/>
      <c r="N17" s="4">
        <f>Income!E37</f>
        <v>33303</v>
      </c>
      <c r="O17" s="4"/>
      <c r="P17" s="4">
        <f>SUM(B17:N17)</f>
        <v>33303</v>
      </c>
      <c r="R17" s="4">
        <f>Income!E38</f>
        <v>11464</v>
      </c>
      <c r="S17" s="4"/>
      <c r="T17" s="4">
        <f>SUM(P17:R17)</f>
        <v>44767</v>
      </c>
    </row>
    <row r="18" spans="2:20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</row>
    <row r="19" spans="1:20" ht="12.75" customHeight="1">
      <c r="A19" t="s">
        <v>145</v>
      </c>
      <c r="B19" s="4">
        <v>0</v>
      </c>
      <c r="C19" s="4">
        <v>0</v>
      </c>
      <c r="D19" s="4">
        <v>0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v>0</v>
      </c>
      <c r="M19" s="4"/>
      <c r="N19" s="4">
        <v>0</v>
      </c>
      <c r="O19" s="4"/>
      <c r="P19" s="4">
        <f>SUM(B19:N19)</f>
        <v>0</v>
      </c>
      <c r="R19" s="4">
        <v>-363</v>
      </c>
      <c r="S19" s="4"/>
      <c r="T19" s="4">
        <f>SUM(P19:R19)</f>
        <v>-363</v>
      </c>
    </row>
    <row r="20" spans="2:20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4"/>
      <c r="S20" s="4"/>
      <c r="T20" s="4"/>
    </row>
    <row r="21" spans="1:20" ht="12.75" customHeight="1">
      <c r="A21" t="s">
        <v>146</v>
      </c>
      <c r="B21" s="4">
        <v>0</v>
      </c>
      <c r="C21" s="4"/>
      <c r="D21" s="4">
        <v>0</v>
      </c>
      <c r="E21" s="4"/>
      <c r="F21" s="4">
        <v>0</v>
      </c>
      <c r="G21" s="4"/>
      <c r="H21" s="4">
        <v>0</v>
      </c>
      <c r="I21" s="4"/>
      <c r="J21" s="4">
        <v>0</v>
      </c>
      <c r="K21" s="4"/>
      <c r="L21" s="4">
        <v>0</v>
      </c>
      <c r="M21" s="4"/>
      <c r="N21" s="4">
        <v>-14074</v>
      </c>
      <c r="O21" s="4"/>
      <c r="P21" s="4">
        <f>SUM(B21:N21)</f>
        <v>-14074</v>
      </c>
      <c r="R21" s="4">
        <v>0</v>
      </c>
      <c r="S21" s="4"/>
      <c r="T21" s="4">
        <f>SUM(P21:R21)</f>
        <v>-14074</v>
      </c>
    </row>
    <row r="22" spans="1:21" ht="19.5" customHeight="1" thickBot="1">
      <c r="A22" s="1" t="s">
        <v>147</v>
      </c>
      <c r="B22" s="35">
        <f>SUM(B13:B21)</f>
        <v>475396</v>
      </c>
      <c r="C22" s="1"/>
      <c r="D22" s="35">
        <f>SUM(D13:D21)</f>
        <v>32953</v>
      </c>
      <c r="E22" s="1"/>
      <c r="F22" s="35">
        <f>SUM(F13:F21)</f>
        <v>30243</v>
      </c>
      <c r="G22" s="1"/>
      <c r="H22" s="35">
        <f>SUM(H13:H21)</f>
        <v>127367</v>
      </c>
      <c r="I22" s="1"/>
      <c r="J22" s="35">
        <f>SUM(J13:J21)</f>
        <v>8000</v>
      </c>
      <c r="K22" s="1"/>
      <c r="L22" s="35">
        <f>SUM(L13:L21)</f>
        <v>1310</v>
      </c>
      <c r="M22" s="1"/>
      <c r="N22" s="35">
        <f>SUM(N13:N21)</f>
        <v>269576</v>
      </c>
      <c r="O22" s="1"/>
      <c r="P22" s="35">
        <f>SUM(P13:P21)</f>
        <v>944845</v>
      </c>
      <c r="R22" s="35">
        <f>SUM(R13:R21)</f>
        <v>164132</v>
      </c>
      <c r="S22" s="4"/>
      <c r="T22" s="35">
        <f>SUM(T13:T21)</f>
        <v>1108977</v>
      </c>
      <c r="U22" s="14">
        <f>T22-BSheet!D57</f>
        <v>0</v>
      </c>
    </row>
    <row r="23" spans="2:20" ht="15" customHeight="1">
      <c r="B23" s="17"/>
      <c r="F23" s="17"/>
      <c r="H23" s="17"/>
      <c r="J23" s="17"/>
      <c r="N23" s="17"/>
      <c r="P23" s="17"/>
      <c r="R23" s="4"/>
      <c r="S23" s="4"/>
      <c r="T23" s="4"/>
    </row>
    <row r="24" spans="2:20" ht="12.75" customHeight="1">
      <c r="B24" s="17"/>
      <c r="F24" s="17"/>
      <c r="H24" s="17"/>
      <c r="J24" s="17"/>
      <c r="N24" s="17"/>
      <c r="P24" s="17"/>
      <c r="R24" s="4"/>
      <c r="S24" s="4"/>
      <c r="T24" s="4"/>
    </row>
    <row r="25" spans="2:20" ht="12.75" customHeight="1">
      <c r="B25" s="17"/>
      <c r="F25" s="17"/>
      <c r="H25" s="17"/>
      <c r="J25" s="17"/>
      <c r="N25" s="17"/>
      <c r="P25" s="17"/>
      <c r="R25" s="4"/>
      <c r="S25" s="4"/>
      <c r="T25" s="4"/>
    </row>
    <row r="26" spans="1:20" ht="12.75" customHeight="1">
      <c r="A26" t="s">
        <v>97</v>
      </c>
      <c r="B26" s="14">
        <v>431404</v>
      </c>
      <c r="D26" s="4">
        <v>0</v>
      </c>
      <c r="F26" s="14">
        <v>41336</v>
      </c>
      <c r="H26" s="4">
        <v>127367</v>
      </c>
      <c r="J26" s="14">
        <v>8000</v>
      </c>
      <c r="L26" s="4">
        <v>0</v>
      </c>
      <c r="N26" s="14">
        <v>230946</v>
      </c>
      <c r="P26" s="14">
        <f>SUM(B26:N26)</f>
        <v>839053</v>
      </c>
      <c r="R26" s="4">
        <v>109206</v>
      </c>
      <c r="S26" s="4"/>
      <c r="T26" s="4">
        <f>SUM(P26:R26)</f>
        <v>948259</v>
      </c>
    </row>
    <row r="27" spans="1:20" ht="12.75" customHeight="1">
      <c r="A27" s="28"/>
      <c r="B27" s="14"/>
      <c r="D27" s="4"/>
      <c r="F27" s="14"/>
      <c r="H27" s="30"/>
      <c r="J27" s="14"/>
      <c r="N27" s="14"/>
      <c r="P27" s="14"/>
      <c r="R27" s="4"/>
      <c r="S27" s="4"/>
      <c r="T27" s="4"/>
    </row>
    <row r="28" spans="1:20" ht="12.75" customHeight="1">
      <c r="A28" t="s">
        <v>132</v>
      </c>
      <c r="B28" s="17">
        <v>0</v>
      </c>
      <c r="C28" s="2"/>
      <c r="D28" s="27">
        <v>0</v>
      </c>
      <c r="E28" s="2"/>
      <c r="F28" s="17">
        <v>0</v>
      </c>
      <c r="G28" s="2"/>
      <c r="H28" s="44">
        <v>0</v>
      </c>
      <c r="I28" s="2"/>
      <c r="J28" s="17">
        <v>0</v>
      </c>
      <c r="K28" s="2"/>
      <c r="L28" s="4">
        <v>5</v>
      </c>
      <c r="M28" s="2"/>
      <c r="N28" s="27">
        <v>0</v>
      </c>
      <c r="O28" s="2"/>
      <c r="P28" s="27">
        <f>SUM(B28:N28)</f>
        <v>5</v>
      </c>
      <c r="Q28" s="2"/>
      <c r="R28" s="27">
        <v>0</v>
      </c>
      <c r="S28" s="27"/>
      <c r="T28" s="27">
        <f>SUM(P28:R28)</f>
        <v>5</v>
      </c>
    </row>
    <row r="29" spans="1:20" ht="12.75" customHeight="1">
      <c r="A29" t="s">
        <v>41</v>
      </c>
      <c r="B29" s="14"/>
      <c r="D29" s="4"/>
      <c r="F29" s="14"/>
      <c r="H29" s="30"/>
      <c r="J29" s="14"/>
      <c r="N29" s="14"/>
      <c r="P29" s="14"/>
      <c r="R29" s="4"/>
      <c r="S29" s="4"/>
      <c r="T29" s="4"/>
    </row>
    <row r="30" spans="1:20" ht="12.75" customHeight="1">
      <c r="A30" t="s">
        <v>96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v>0</v>
      </c>
      <c r="K30" s="4"/>
      <c r="L30" s="4">
        <v>0</v>
      </c>
      <c r="M30" s="4"/>
      <c r="N30" s="4">
        <f>Income!F37</f>
        <v>21374</v>
      </c>
      <c r="O30" s="4"/>
      <c r="P30" s="4">
        <f>SUM(B30:N30)</f>
        <v>21374</v>
      </c>
      <c r="R30" s="4">
        <f>Income!F38</f>
        <v>-1435</v>
      </c>
      <c r="S30" s="4"/>
      <c r="T30" s="4">
        <f>SUM(P30:R30)</f>
        <v>19939</v>
      </c>
    </row>
    <row r="31" spans="2:20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R31" s="4"/>
      <c r="S31" s="4"/>
      <c r="T31" s="4"/>
    </row>
    <row r="32" spans="1:20" ht="12.75" customHeight="1">
      <c r="A32" t="s">
        <v>148</v>
      </c>
      <c r="B32" s="4">
        <v>0</v>
      </c>
      <c r="C32" s="4"/>
      <c r="D32" s="4">
        <v>0</v>
      </c>
      <c r="E32" s="4"/>
      <c r="F32" s="4">
        <v>-11093</v>
      </c>
      <c r="G32" s="4"/>
      <c r="H32" s="4">
        <v>0</v>
      </c>
      <c r="I32" s="4"/>
      <c r="J32" s="4">
        <v>0</v>
      </c>
      <c r="K32" s="4"/>
      <c r="L32" s="4">
        <v>0</v>
      </c>
      <c r="M32" s="4"/>
      <c r="N32" s="4">
        <v>0</v>
      </c>
      <c r="O32" s="4"/>
      <c r="P32" s="4">
        <f>SUM(B32:N32)</f>
        <v>-11093</v>
      </c>
      <c r="R32" s="4">
        <v>11565</v>
      </c>
      <c r="S32" s="4"/>
      <c r="T32" s="4">
        <f>SUM(P32:R32)</f>
        <v>472</v>
      </c>
    </row>
    <row r="33" spans="2:20" ht="12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R33" s="4"/>
      <c r="S33" s="4"/>
      <c r="T33" s="4"/>
    </row>
    <row r="34" spans="1:20" ht="12.75" customHeight="1">
      <c r="A34" t="s">
        <v>149</v>
      </c>
      <c r="B34" s="4">
        <v>0</v>
      </c>
      <c r="C34" s="4"/>
      <c r="D34" s="4">
        <v>0</v>
      </c>
      <c r="E34" s="4"/>
      <c r="F34" s="4">
        <v>0</v>
      </c>
      <c r="G34" s="4"/>
      <c r="H34" s="4">
        <v>0</v>
      </c>
      <c r="I34" s="4"/>
      <c r="J34" s="4">
        <v>0</v>
      </c>
      <c r="K34" s="4"/>
      <c r="L34" s="4">
        <v>0</v>
      </c>
      <c r="M34" s="4"/>
      <c r="N34" s="4">
        <v>-12597</v>
      </c>
      <c r="O34" s="4"/>
      <c r="P34" s="4">
        <f>SUM(B34:N34)</f>
        <v>-12597</v>
      </c>
      <c r="R34" s="4">
        <v>0</v>
      </c>
      <c r="S34" s="4"/>
      <c r="T34" s="4">
        <f>SUM(P34:R34)</f>
        <v>-12597</v>
      </c>
    </row>
    <row r="35" spans="1:20" ht="19.5" customHeight="1">
      <c r="A35" t="s">
        <v>150</v>
      </c>
      <c r="B35" s="49">
        <f>SUM(B26:B34)</f>
        <v>431404</v>
      </c>
      <c r="C35" s="13"/>
      <c r="D35" s="49">
        <f>SUM(D26:D34)</f>
        <v>0</v>
      </c>
      <c r="E35" s="13"/>
      <c r="F35" s="49">
        <f>SUM(F26:F34)</f>
        <v>30243</v>
      </c>
      <c r="G35" s="13"/>
      <c r="H35" s="49">
        <f>SUM(H26:H34)</f>
        <v>127367</v>
      </c>
      <c r="I35" s="13"/>
      <c r="J35" s="49">
        <f>SUM(J26:J34)</f>
        <v>8000</v>
      </c>
      <c r="K35" s="13"/>
      <c r="L35" s="49">
        <f>SUM(L26:L34)</f>
        <v>5</v>
      </c>
      <c r="M35" s="13"/>
      <c r="N35" s="49">
        <f>SUM(N26:N34)</f>
        <v>239723</v>
      </c>
      <c r="O35" s="13"/>
      <c r="P35" s="49">
        <f>SUM(P26:P34)</f>
        <v>836742</v>
      </c>
      <c r="R35" s="49">
        <f>SUM(R26:R34)</f>
        <v>119336</v>
      </c>
      <c r="S35" s="4"/>
      <c r="T35" s="49">
        <f>SUM(T26:T34)</f>
        <v>956078</v>
      </c>
    </row>
    <row r="36" spans="2:20" ht="19.5" customHeight="1">
      <c r="B36" s="47"/>
      <c r="C36" s="48"/>
      <c r="D36" s="48"/>
      <c r="E36" s="48"/>
      <c r="F36" s="47"/>
      <c r="G36" s="48"/>
      <c r="H36" s="47"/>
      <c r="I36" s="48"/>
      <c r="J36" s="47"/>
      <c r="K36" s="48"/>
      <c r="L36" s="48"/>
      <c r="M36" s="48"/>
      <c r="N36" s="47"/>
      <c r="O36" s="48"/>
      <c r="P36" s="47"/>
      <c r="Q36" s="2"/>
      <c r="R36" s="47"/>
      <c r="S36" s="27"/>
      <c r="T36" s="47"/>
    </row>
    <row r="37" spans="2:20" ht="19.5" customHeight="1">
      <c r="B37" s="47"/>
      <c r="C37" s="48"/>
      <c r="D37" s="48"/>
      <c r="E37" s="48"/>
      <c r="F37" s="47"/>
      <c r="G37" s="48"/>
      <c r="H37" s="47"/>
      <c r="I37" s="48"/>
      <c r="J37" s="47"/>
      <c r="K37" s="48"/>
      <c r="L37" s="48"/>
      <c r="M37" s="48"/>
      <c r="N37" s="47"/>
      <c r="O37" s="48"/>
      <c r="P37" s="47"/>
      <c r="Q37" s="2"/>
      <c r="R37" s="47"/>
      <c r="S37" s="27"/>
      <c r="T37" s="47"/>
    </row>
    <row r="38" spans="1:20" ht="13.5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40" ht="12.75">
      <c r="A40" t="s">
        <v>62</v>
      </c>
    </row>
    <row r="41" ht="12.75">
      <c r="A41" s="28" t="s">
        <v>123</v>
      </c>
    </row>
    <row r="42" ht="12.75">
      <c r="A42" t="s">
        <v>41</v>
      </c>
    </row>
    <row r="48" ht="12.75">
      <c r="F48" s="41" t="s">
        <v>111</v>
      </c>
    </row>
    <row r="49" ht="12.75">
      <c r="A49" s="31" t="s">
        <v>140</v>
      </c>
    </row>
    <row r="50" ht="12.75">
      <c r="A50" s="33" t="str">
        <f>BSheet!A68</f>
        <v>16/08/2008</v>
      </c>
    </row>
    <row r="51" ht="12.75">
      <c r="A51" s="31" t="s">
        <v>41</v>
      </c>
    </row>
    <row r="88" spans="3:5" ht="12.75">
      <c r="C88" s="14"/>
      <c r="D88" s="14"/>
      <c r="E88" s="14"/>
    </row>
    <row r="89" spans="3:5" ht="12.75">
      <c r="C89" s="14"/>
      <c r="D89" s="14"/>
      <c r="E89" s="14"/>
    </row>
    <row r="90" spans="3:5" ht="12.75">
      <c r="C90" s="14"/>
      <c r="D90" s="14"/>
      <c r="E90" s="14"/>
    </row>
    <row r="91" spans="3:5" ht="12.75">
      <c r="C91" s="14"/>
      <c r="D91" s="14"/>
      <c r="E91" s="14"/>
    </row>
    <row r="92" spans="3:5" ht="12.75">
      <c r="C92" s="14"/>
      <c r="D92" s="14"/>
      <c r="E92" s="14"/>
    </row>
    <row r="93" spans="3:5" ht="12.75">
      <c r="C93" s="14"/>
      <c r="D93" s="14"/>
      <c r="E93" s="14"/>
    </row>
    <row r="94" spans="3:5" ht="12.75">
      <c r="C94" s="14"/>
      <c r="D94" s="14"/>
      <c r="E94" s="14"/>
    </row>
    <row r="95" spans="3:5" ht="12.75">
      <c r="C95" s="14"/>
      <c r="D95" s="14"/>
      <c r="E95" s="14"/>
    </row>
    <row r="96" spans="3:5" ht="12.75">
      <c r="C96" s="14"/>
      <c r="D96" s="14"/>
      <c r="E96" s="14"/>
    </row>
    <row r="97" spans="3:5" ht="12.75">
      <c r="C97" s="14"/>
      <c r="D97" s="14"/>
      <c r="E97" s="14"/>
    </row>
    <row r="98" spans="3:5" ht="12.75">
      <c r="C98" s="14"/>
      <c r="D98" s="14"/>
      <c r="E98" s="14"/>
    </row>
    <row r="99" spans="3:5" ht="12.75">
      <c r="C99" s="14"/>
      <c r="D99" s="14"/>
      <c r="E99" s="14"/>
    </row>
    <row r="100" spans="3:5" ht="12.75">
      <c r="C100" s="14"/>
      <c r="D100" s="14"/>
      <c r="E100" s="14"/>
    </row>
    <row r="101" spans="3:5" ht="12.75">
      <c r="C101" s="14"/>
      <c r="D101" s="14"/>
      <c r="E101" s="14"/>
    </row>
    <row r="102" spans="3:5" ht="12.75">
      <c r="C102" s="14"/>
      <c r="D102" s="14"/>
      <c r="E102" s="14"/>
    </row>
    <row r="103" spans="3:5" ht="12.75">
      <c r="C103" s="14"/>
      <c r="D103" s="14"/>
      <c r="E103" s="14"/>
    </row>
    <row r="104" spans="3:5" ht="12.75">
      <c r="C104" s="14"/>
      <c r="D104" s="14"/>
      <c r="E104" s="14"/>
    </row>
    <row r="105" spans="3:5" ht="12.75">
      <c r="C105" s="14"/>
      <c r="D105" s="14"/>
      <c r="E105" s="14"/>
    </row>
    <row r="106" spans="3:5" ht="12.75">
      <c r="C106" s="14"/>
      <c r="D106" s="14"/>
      <c r="E106" s="14"/>
    </row>
    <row r="107" spans="3:5" ht="12.75">
      <c r="C107" s="14"/>
      <c r="D107" s="14"/>
      <c r="E107" s="14"/>
    </row>
    <row r="108" spans="3:5" ht="12.75">
      <c r="C108" s="14"/>
      <c r="D108" s="14"/>
      <c r="E108" s="14"/>
    </row>
    <row r="109" spans="3:5" ht="12.75">
      <c r="C109" s="14"/>
      <c r="D109" s="14"/>
      <c r="E109" s="14"/>
    </row>
    <row r="110" spans="3:5" ht="12.75">
      <c r="C110" s="14"/>
      <c r="D110" s="14"/>
      <c r="E110" s="14"/>
    </row>
    <row r="111" spans="3:5" ht="12.75">
      <c r="C111" s="14"/>
      <c r="D111" s="14"/>
      <c r="E111" s="14"/>
    </row>
    <row r="112" spans="3:5" ht="12.75">
      <c r="C112" s="14"/>
      <c r="D112" s="14"/>
      <c r="E112" s="14"/>
    </row>
    <row r="113" spans="3:5" ht="12.75">
      <c r="C113" s="14"/>
      <c r="D113" s="14"/>
      <c r="E113" s="14"/>
    </row>
    <row r="114" spans="3:5" ht="12.75">
      <c r="C114" s="14"/>
      <c r="D114" s="14"/>
      <c r="E114" s="14"/>
    </row>
    <row r="115" spans="3:5" ht="12.75">
      <c r="C115" s="14"/>
      <c r="D115" s="14"/>
      <c r="E115" s="14"/>
    </row>
    <row r="116" spans="3:5" ht="12.75">
      <c r="C116" s="14"/>
      <c r="D116" s="14"/>
      <c r="E116" s="14"/>
    </row>
    <row r="117" spans="3:5" ht="12.75">
      <c r="C117" s="14"/>
      <c r="D117" s="14"/>
      <c r="E117" s="14"/>
    </row>
    <row r="118" spans="3:5" ht="12.75">
      <c r="C118" s="14"/>
      <c r="D118" s="14"/>
      <c r="E118" s="14"/>
    </row>
    <row r="119" spans="3:5" ht="12.75">
      <c r="C119" s="14"/>
      <c r="D119" s="14"/>
      <c r="E119" s="14"/>
    </row>
    <row r="120" spans="3:5" ht="12.75">
      <c r="C120" s="14"/>
      <c r="D120" s="14"/>
      <c r="E120" s="14"/>
    </row>
  </sheetData>
  <mergeCells count="1">
    <mergeCell ref="F9:J9"/>
  </mergeCells>
  <printOptions/>
  <pageMargins left="1" right="0.25" top="0.5" bottom="0.25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24">
      <selection activeCell="A33" sqref="A33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47</v>
      </c>
      <c r="D4" t="s">
        <v>41</v>
      </c>
    </row>
    <row r="5" ht="15" customHeight="1">
      <c r="A5" s="11" t="s">
        <v>139</v>
      </c>
    </row>
    <row r="6" spans="1:6" ht="12.75" customHeight="1">
      <c r="A6" s="11"/>
      <c r="F6" s="12"/>
    </row>
    <row r="7" spans="4:6" ht="12.75">
      <c r="D7" s="39" t="s">
        <v>142</v>
      </c>
      <c r="F7" s="39" t="s">
        <v>143</v>
      </c>
    </row>
    <row r="8" spans="3:6" ht="12.75">
      <c r="C8" s="18" t="s">
        <v>41</v>
      </c>
      <c r="D8" s="12" t="s">
        <v>4</v>
      </c>
      <c r="F8" s="12" t="s">
        <v>4</v>
      </c>
    </row>
    <row r="9" ht="15.75">
      <c r="A9" s="11" t="s">
        <v>85</v>
      </c>
    </row>
    <row r="10" spans="1:6" ht="12.75">
      <c r="A10" t="s">
        <v>134</v>
      </c>
      <c r="D10" s="4">
        <f>Income!E39</f>
        <v>44767</v>
      </c>
      <c r="E10" s="4"/>
      <c r="F10" s="4">
        <f>Income!F33</f>
        <v>19939</v>
      </c>
    </row>
    <row r="11" spans="4:6" ht="12.75" customHeight="1">
      <c r="D11" s="4"/>
      <c r="E11" s="4"/>
      <c r="F11" s="4"/>
    </row>
    <row r="12" spans="1:6" ht="12.75">
      <c r="A12" t="s">
        <v>48</v>
      </c>
      <c r="D12" s="4">
        <v>-4021</v>
      </c>
      <c r="E12" s="4"/>
      <c r="F12" s="4">
        <v>-331</v>
      </c>
    </row>
    <row r="13" spans="1:6" ht="12.75">
      <c r="A13" t="s">
        <v>49</v>
      </c>
      <c r="D13" s="7">
        <v>52580</v>
      </c>
      <c r="E13" s="4"/>
      <c r="F13" s="7">
        <v>49684</v>
      </c>
    </row>
    <row r="14" spans="1:6" ht="19.5" customHeight="1">
      <c r="A14" t="s">
        <v>83</v>
      </c>
      <c r="D14" s="4">
        <f>SUM(D10:D13)</f>
        <v>93326</v>
      </c>
      <c r="E14" s="4"/>
      <c r="F14" s="4">
        <f>SUM(F10:F13)</f>
        <v>69292</v>
      </c>
    </row>
    <row r="15" spans="4:6" ht="12.75">
      <c r="D15" s="4"/>
      <c r="E15" s="4"/>
      <c r="F15" s="4"/>
    </row>
    <row r="16" spans="1:6" ht="12.75">
      <c r="A16" t="s">
        <v>27</v>
      </c>
      <c r="D16" s="4"/>
      <c r="E16" s="4"/>
      <c r="F16" s="4"/>
    </row>
    <row r="17" spans="1:6" ht="12.75">
      <c r="A17" t="s">
        <v>28</v>
      </c>
      <c r="D17" s="4">
        <v>-220984</v>
      </c>
      <c r="E17" s="4"/>
      <c r="F17" s="4">
        <v>-21270</v>
      </c>
    </row>
    <row r="18" spans="1:6" ht="12.75">
      <c r="A18" t="s">
        <v>29</v>
      </c>
      <c r="D18" s="7">
        <v>22751</v>
      </c>
      <c r="E18" s="4"/>
      <c r="F18" s="7">
        <v>-11150</v>
      </c>
    </row>
    <row r="19" spans="1:6" ht="19.5" customHeight="1">
      <c r="A19" t="s">
        <v>125</v>
      </c>
      <c r="D19" s="4">
        <f>SUM(D14:D18)</f>
        <v>-104907</v>
      </c>
      <c r="E19" s="4"/>
      <c r="F19" s="4">
        <f>SUM(F14:F18)</f>
        <v>36872</v>
      </c>
    </row>
    <row r="20" spans="4:6" ht="12.75">
      <c r="D20" s="4"/>
      <c r="E20" s="4"/>
      <c r="F20" s="4"/>
    </row>
    <row r="21" spans="1:6" ht="12.75">
      <c r="A21" t="s">
        <v>119</v>
      </c>
      <c r="D21" s="4">
        <v>-4845</v>
      </c>
      <c r="E21" s="4"/>
      <c r="F21" s="4">
        <v>-8171</v>
      </c>
    </row>
    <row r="22" spans="1:6" ht="19.5" customHeight="1">
      <c r="A22" s="25" t="s">
        <v>152</v>
      </c>
      <c r="B22" s="2"/>
      <c r="C22" s="2"/>
      <c r="D22" s="53">
        <f>SUM(D19:D21)</f>
        <v>-109752</v>
      </c>
      <c r="E22" s="4"/>
      <c r="F22" s="53">
        <f>SUM(F19:F21)</f>
        <v>28701</v>
      </c>
    </row>
    <row r="23" spans="4:6" ht="12.75">
      <c r="D23" s="4"/>
      <c r="E23" s="4"/>
      <c r="F23" s="4"/>
    </row>
    <row r="24" spans="1:6" ht="15.75">
      <c r="A24" s="11" t="s">
        <v>86</v>
      </c>
      <c r="D24" s="4"/>
      <c r="E24" s="4"/>
      <c r="F24" s="4"/>
    </row>
    <row r="25" spans="1:6" ht="12.75">
      <c r="A25" t="s">
        <v>30</v>
      </c>
      <c r="D25" s="4">
        <v>93247</v>
      </c>
      <c r="E25" s="4"/>
      <c r="F25" s="4">
        <v>1978</v>
      </c>
    </row>
    <row r="26" spans="1:6" ht="12.75">
      <c r="A26" t="s">
        <v>31</v>
      </c>
      <c r="D26" s="4">
        <v>1902</v>
      </c>
      <c r="E26" s="4" t="s">
        <v>41</v>
      </c>
      <c r="F26" s="4">
        <v>3154</v>
      </c>
    </row>
    <row r="27" spans="1:6" ht="12.75">
      <c r="A27" t="s">
        <v>57</v>
      </c>
      <c r="D27" s="4">
        <v>-2141</v>
      </c>
      <c r="E27" s="4"/>
      <c r="F27" s="4">
        <v>-1252</v>
      </c>
    </row>
    <row r="28" spans="1:6" ht="12.75" hidden="1">
      <c r="A28" t="s">
        <v>32</v>
      </c>
      <c r="D28" s="4">
        <v>0</v>
      </c>
      <c r="E28" s="4"/>
      <c r="F28" s="4">
        <v>0</v>
      </c>
    </row>
    <row r="29" spans="1:6" ht="12.75" hidden="1">
      <c r="A29" t="s">
        <v>16</v>
      </c>
      <c r="D29" s="4">
        <v>0</v>
      </c>
      <c r="E29" s="4"/>
      <c r="F29" s="4">
        <v>0</v>
      </c>
    </row>
    <row r="30" spans="1:6" ht="12.75">
      <c r="A30" t="s">
        <v>114</v>
      </c>
      <c r="D30" s="4">
        <v>-4544</v>
      </c>
      <c r="E30" s="4"/>
      <c r="F30" s="4">
        <v>0</v>
      </c>
    </row>
    <row r="31" spans="1:6" ht="12.75">
      <c r="A31" t="s">
        <v>117</v>
      </c>
      <c r="D31" s="4">
        <v>-48220</v>
      </c>
      <c r="E31" s="4"/>
      <c r="F31" s="4">
        <v>0</v>
      </c>
    </row>
    <row r="32" spans="1:6" ht="12.75">
      <c r="A32" t="s">
        <v>89</v>
      </c>
      <c r="D32" s="4">
        <v>241</v>
      </c>
      <c r="E32" s="4"/>
      <c r="F32" s="4">
        <v>355</v>
      </c>
    </row>
    <row r="33" spans="1:6" ht="12.75">
      <c r="A33" t="s">
        <v>32</v>
      </c>
      <c r="D33" s="4">
        <v>0</v>
      </c>
      <c r="E33" s="4"/>
      <c r="F33" s="4">
        <v>-2093</v>
      </c>
    </row>
    <row r="34" spans="1:6" ht="12.75">
      <c r="A34" t="s">
        <v>101</v>
      </c>
      <c r="D34" s="4">
        <v>0</v>
      </c>
      <c r="E34" s="4"/>
      <c r="F34" s="4">
        <v>3000</v>
      </c>
    </row>
    <row r="35" spans="1:6" ht="19.5" customHeight="1">
      <c r="A35" s="25" t="s">
        <v>126</v>
      </c>
      <c r="B35" s="2"/>
      <c r="C35" s="2"/>
      <c r="D35" s="53">
        <f>SUM(D25:D34)</f>
        <v>40485</v>
      </c>
      <c r="E35" s="4"/>
      <c r="F35" s="53">
        <f>SUM(F25:F34)</f>
        <v>5142</v>
      </c>
    </row>
    <row r="36" spans="4:6" ht="12.75">
      <c r="D36" s="4"/>
      <c r="E36" s="4"/>
      <c r="F36" s="4"/>
    </row>
    <row r="37" spans="1:6" ht="15.75">
      <c r="A37" s="11" t="s">
        <v>87</v>
      </c>
      <c r="D37" s="4"/>
      <c r="E37" s="4"/>
      <c r="F37" s="4"/>
    </row>
    <row r="38" spans="1:6" ht="12.75">
      <c r="A38" t="s">
        <v>115</v>
      </c>
      <c r="D38" s="4">
        <v>4631</v>
      </c>
      <c r="E38" s="4"/>
      <c r="F38" s="4">
        <v>0</v>
      </c>
    </row>
    <row r="39" spans="1:6" ht="12.75">
      <c r="A39" t="s">
        <v>33</v>
      </c>
      <c r="D39" s="4">
        <v>-44176</v>
      </c>
      <c r="E39" s="4"/>
      <c r="F39" s="4">
        <v>-55838</v>
      </c>
    </row>
    <row r="40" spans="1:6" ht="12.75">
      <c r="A40" t="s">
        <v>34</v>
      </c>
      <c r="D40" s="4">
        <v>-60357</v>
      </c>
      <c r="E40" s="4"/>
      <c r="F40" s="4">
        <v>-17431</v>
      </c>
    </row>
    <row r="41" spans="1:6" ht="19.5" customHeight="1">
      <c r="A41" s="25" t="s">
        <v>128</v>
      </c>
      <c r="B41" s="2"/>
      <c r="C41" s="2"/>
      <c r="D41" s="53">
        <f>SUM(D38:D40)</f>
        <v>-99902</v>
      </c>
      <c r="E41" s="4"/>
      <c r="F41" s="53">
        <f>SUM(F38:F40)</f>
        <v>-73269</v>
      </c>
    </row>
    <row r="42" spans="4:6" ht="12.75">
      <c r="D42" s="4"/>
      <c r="E42" s="4"/>
      <c r="F42" s="4"/>
    </row>
    <row r="43" spans="1:6" ht="12.75">
      <c r="A43" t="s">
        <v>127</v>
      </c>
      <c r="D43" s="4">
        <f>+D22+D35+D41</f>
        <v>-169169</v>
      </c>
      <c r="E43" s="4"/>
      <c r="F43" s="4">
        <f>+F22+F35+F41</f>
        <v>-39426</v>
      </c>
    </row>
    <row r="44" spans="4:6" ht="12.75">
      <c r="D44" s="4"/>
      <c r="E44" s="4"/>
      <c r="F44" s="4"/>
    </row>
    <row r="45" spans="1:6" ht="12.75">
      <c r="A45" t="s">
        <v>35</v>
      </c>
      <c r="D45" s="4">
        <v>241350</v>
      </c>
      <c r="E45" s="4"/>
      <c r="F45" s="4">
        <v>211037</v>
      </c>
    </row>
    <row r="46" spans="1:6" ht="19.5" customHeight="1" thickBot="1">
      <c r="A46" s="2" t="s">
        <v>151</v>
      </c>
      <c r="B46" s="2"/>
      <c r="C46" s="2"/>
      <c r="D46" s="54">
        <f>SUM(D43:D45)</f>
        <v>72181</v>
      </c>
      <c r="E46" s="4"/>
      <c r="F46" s="54">
        <f>SUM(F43:F45)</f>
        <v>171611</v>
      </c>
    </row>
    <row r="47" ht="13.5" thickTop="1">
      <c r="F47" s="4"/>
    </row>
    <row r="48" spans="1:6" ht="12.75">
      <c r="A48" t="s">
        <v>36</v>
      </c>
      <c r="F48" s="4"/>
    </row>
    <row r="49" spans="4:6" ht="12.75">
      <c r="D49" s="23" t="s">
        <v>37</v>
      </c>
      <c r="F49" s="23" t="s">
        <v>37</v>
      </c>
    </row>
    <row r="50" spans="4:6" ht="12.75">
      <c r="D50" s="24" t="s">
        <v>142</v>
      </c>
      <c r="F50" s="24" t="s">
        <v>143</v>
      </c>
    </row>
    <row r="51" spans="1:6" ht="15" customHeight="1">
      <c r="A51" t="s">
        <v>38</v>
      </c>
      <c r="D51" s="4">
        <v>35990</v>
      </c>
      <c r="E51" s="4"/>
      <c r="F51" s="4">
        <v>33745</v>
      </c>
    </row>
    <row r="52" spans="1:6" ht="12.75">
      <c r="A52" t="s">
        <v>39</v>
      </c>
      <c r="D52" s="4">
        <v>89862</v>
      </c>
      <c r="E52" s="4"/>
      <c r="F52" s="4">
        <v>171922</v>
      </c>
    </row>
    <row r="53" spans="1:6" ht="12.75">
      <c r="A53" t="s">
        <v>40</v>
      </c>
      <c r="D53" s="4">
        <v>-53671</v>
      </c>
      <c r="E53" s="4"/>
      <c r="F53" s="4">
        <v>-34056</v>
      </c>
    </row>
    <row r="54" spans="4:7" ht="19.5" customHeight="1" thickBot="1">
      <c r="D54" s="54">
        <f>SUM(D51:D53)</f>
        <v>72181</v>
      </c>
      <c r="E54" s="4"/>
      <c r="F54" s="54">
        <f>SUM(F51:F53)</f>
        <v>171611</v>
      </c>
      <c r="G54" s="22" t="s">
        <v>41</v>
      </c>
    </row>
    <row r="55" spans="4:6" ht="13.5" thickTop="1">
      <c r="D55" s="30"/>
      <c r="F55" s="30"/>
    </row>
    <row r="56" ht="12.75">
      <c r="A56" t="s">
        <v>64</v>
      </c>
    </row>
    <row r="57" ht="12.75">
      <c r="A57" t="s">
        <v>124</v>
      </c>
    </row>
    <row r="58" ht="12.75">
      <c r="A58" t="s">
        <v>60</v>
      </c>
    </row>
    <row r="62" spans="1:3" ht="12.75">
      <c r="A62" s="31" t="s">
        <v>41</v>
      </c>
      <c r="B62" s="28" t="s">
        <v>112</v>
      </c>
      <c r="C62" s="28"/>
    </row>
    <row r="63" ht="12.75">
      <c r="A63" s="31" t="s">
        <v>141</v>
      </c>
    </row>
    <row r="64" ht="12.75">
      <c r="A64" s="33" t="str">
        <f>Equity!A50</f>
        <v>16/08/2008</v>
      </c>
    </row>
    <row r="66" spans="4:6" ht="12.75">
      <c r="D66" s="4">
        <f>D46-D54</f>
        <v>0</v>
      </c>
      <c r="F66" s="4">
        <f>F46-F54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2008-08-25T06:17:56Z</cp:lastPrinted>
  <dcterms:created xsi:type="dcterms:W3CDTF">2003-08-15T04:16:24Z</dcterms:created>
  <dcterms:modified xsi:type="dcterms:W3CDTF">2008-08-27T08:24:32Z</dcterms:modified>
  <cp:category/>
  <cp:version/>
  <cp:contentType/>
  <cp:contentStatus/>
</cp:coreProperties>
</file>